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User\AZamaitat\Pfändungsberechnung\"/>
    </mc:Choice>
  </mc:AlternateContent>
  <xr:revisionPtr revIDLastSave="0" documentId="13_ncr:1_{9E2D7FA9-D2F4-45B2-B4E8-18590BDC0EC2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teilweise" sheetId="1" r:id="rId1"/>
  </sheets>
  <definedNames>
    <definedName name="berücksichtigt_zu_…" comment="10%, 20%, ... 100%">teilweise!#REF!</definedName>
    <definedName name="Berücksichtigung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E28" i="1"/>
  <c r="E27" i="1"/>
  <c r="E26" i="1"/>
  <c r="E25" i="1"/>
  <c r="E24" i="1"/>
  <c r="E19" i="1"/>
  <c r="E21" i="1"/>
  <c r="E22" i="1"/>
  <c r="E31" i="1"/>
  <c r="E33" i="1"/>
  <c r="C41" i="1"/>
  <c r="C40" i="1"/>
  <c r="C39" i="1"/>
  <c r="C38" i="1"/>
  <c r="C37" i="1"/>
  <c r="E36" i="1"/>
  <c r="E37" i="1"/>
  <c r="E41" i="1"/>
  <c r="E39" i="1"/>
  <c r="E38" i="1"/>
  <c r="E40" i="1"/>
  <c r="E43" i="1"/>
  <c r="E45" i="1"/>
  <c r="E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Andreas</author>
    <author>Zamaitat Andreas</author>
  </authors>
  <commentList>
    <comment ref="B5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Name des Schuldners</t>
        </r>
      </text>
    </comment>
    <comment ref="B6" authorId="0" shapeId="0" xr:uid="{00000000-0006-0000-0000-000002000000}">
      <text>
        <r>
          <rPr>
            <b/>
            <sz val="9"/>
            <color indexed="81"/>
            <rFont val="Segoe UI"/>
            <charset val="1"/>
          </rPr>
          <t>Monat der Abrechnung</t>
        </r>
      </text>
    </comment>
    <comment ref="B11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Name der 1. unterhaltsberechtigten Person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E11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Prozentuale Berücksichtigung lt. Beschluss für 1. Person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2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Name der 2. unterhaltsberechtigten Person</t>
        </r>
      </text>
    </comment>
    <comment ref="E12" authorId="1" shapeId="0" xr:uid="{00000000-0006-0000-0000-000006000000}">
      <text>
        <r>
          <rPr>
            <b/>
            <sz val="9"/>
            <color indexed="81"/>
            <rFont val="Segoe UI"/>
            <family val="2"/>
          </rPr>
          <t>Prozentuale Berücksichtigung lt. Beschluss für 2. Person</t>
        </r>
      </text>
    </comment>
    <comment ref="B13" authorId="0" shapeId="0" xr:uid="{00000000-0006-0000-0000-000007000000}">
      <text>
        <r>
          <rPr>
            <b/>
            <sz val="9"/>
            <color indexed="81"/>
            <rFont val="Segoe UI"/>
            <family val="2"/>
          </rPr>
          <t>Name der 3. unterhaltsberechtigten Person</t>
        </r>
      </text>
    </comment>
    <comment ref="E13" authorId="0" shapeId="0" xr:uid="{00000000-0006-0000-0000-000008000000}">
      <text>
        <r>
          <rPr>
            <b/>
            <sz val="9"/>
            <color indexed="81"/>
            <rFont val="Segoe UI"/>
            <family val="2"/>
          </rPr>
          <t>Prozentuale Berücksichtigung lt. Beschluss für 3. Person</t>
        </r>
      </text>
    </comment>
    <comment ref="B14" authorId="0" shapeId="0" xr:uid="{00000000-0006-0000-0000-000009000000}">
      <text>
        <r>
          <rPr>
            <b/>
            <sz val="9"/>
            <color indexed="81"/>
            <rFont val="Segoe UI"/>
            <family val="2"/>
          </rPr>
          <t>Name der 4. unterhaltsberechtigten Person</t>
        </r>
      </text>
    </comment>
    <comment ref="E14" authorId="0" shapeId="0" xr:uid="{00000000-0006-0000-0000-00000A000000}">
      <text>
        <r>
          <rPr>
            <b/>
            <sz val="9"/>
            <color indexed="81"/>
            <rFont val="Segoe UI"/>
            <family val="2"/>
          </rPr>
          <t>Prozentuale Berücksichtigung lt. Beschluss für 4. Person</t>
        </r>
      </text>
    </comment>
    <comment ref="B15" authorId="0" shapeId="0" xr:uid="{00000000-0006-0000-0000-00000B000000}">
      <text>
        <r>
          <rPr>
            <b/>
            <sz val="9"/>
            <color indexed="81"/>
            <rFont val="Segoe UI"/>
            <family val="2"/>
          </rPr>
          <t>Name der 5. unterhaltsberechtigten Person</t>
        </r>
      </text>
    </comment>
    <comment ref="E15" authorId="0" shapeId="0" xr:uid="{00000000-0006-0000-0000-00000C000000}">
      <text>
        <r>
          <rPr>
            <b/>
            <sz val="9"/>
            <color indexed="81"/>
            <rFont val="Segoe UI"/>
            <family val="2"/>
          </rPr>
          <t>Prozentuale Berücksichtigung lt. Beschluss für 5. Person</t>
        </r>
      </text>
    </comment>
    <comment ref="E17" authorId="0" shapeId="0" xr:uid="{00000000-0006-0000-0000-00000D000000}">
      <text>
        <r>
          <rPr>
            <b/>
            <sz val="9"/>
            <color indexed="81"/>
            <rFont val="Segoe UI"/>
            <family val="2"/>
          </rPr>
          <t>hier ist das bereits bereinigte Nettoeinkommen einzutragen 
(das für die Pfändung maßgebliche Nettoeinkommen nach Abzug der unpfändbaren Einkommensanteile)</t>
        </r>
      </text>
    </comment>
  </commentList>
</comments>
</file>

<file path=xl/sharedStrings.xml><?xml version="1.0" encoding="utf-8"?>
<sst xmlns="http://schemas.openxmlformats.org/spreadsheetml/2006/main" count="66" uniqueCount="39">
  <si>
    <t>€</t>
  </si>
  <si>
    <t>unterhaltsberechtigte Personen:</t>
  </si>
  <si>
    <t>1. Person:</t>
  </si>
  <si>
    <t>3. Person:</t>
  </si>
  <si>
    <t>2. Person:</t>
  </si>
  <si>
    <t>4. Person:</t>
  </si>
  <si>
    <t>5. Person:</t>
  </si>
  <si>
    <t>Name</t>
  </si>
  <si>
    <t>nach unten abgerundet auf eine durch 10 € teilbare Zahl:</t>
  </si>
  <si>
    <t>Zwischensumme: unpfändbares Nettoeinkommen:</t>
  </si>
  <si>
    <t>pfändbar sind somit:</t>
  </si>
  <si>
    <t>Berechnung des pfändbaren Betrages bei nur teilweiser Berücksichtigung von unterhaltsberechtigten Personen</t>
  </si>
  <si>
    <t>Schuldner:</t>
  </si>
  <si>
    <t>Abrechnung:</t>
  </si>
  <si>
    <t>Zwischensumme: zusätzlich unpfändbares Nettoeinkommen:</t>
  </si>
  <si>
    <t>Gesamtsumme: unpfändbares Nettoeinkommen:</t>
  </si>
  <si>
    <t>pfändungsrelevantes Nettoeinkommen (bereinigt):</t>
  </si>
  <si>
    <t>%</t>
  </si>
  <si>
    <t>Berücksichtigung</t>
  </si>
  <si>
    <t>für die 1. Person (2/10 bei 100% Berücksichtigung) / hier:</t>
  </si>
  <si>
    <t>für die 2. Person (1/10 bei 100% Berücksichtigung) / hier:</t>
  </si>
  <si>
    <t>für die 3. Person (1/10 bei 100% Berücksichtigung) / hier:</t>
  </si>
  <si>
    <t>für die 4. Person (1/10 bei 100% Berücksichtigung) / hier:</t>
  </si>
  <si>
    <t>für die 5. Person (1/10 bei 100% Berücksichtigung) / hier:</t>
  </si>
  <si>
    <t>* 2/10</t>
  </si>
  <si>
    <t>* 1/10</t>
  </si>
  <si>
    <t>es verbleibt ein der Pfändung unterliegendes weiteres Nettoeinkommen:</t>
  </si>
  <si>
    <t>für den Schuldner selbst (3/10):</t>
  </si>
  <si>
    <t>bei der Berechnung zu berücksichtigen ist somit ein Betrag von:</t>
  </si>
  <si>
    <t>vom (weiteren) überschießenden Nettoeinkommen zusätzlich unpfändbar:</t>
  </si>
  <si>
    <t>(Bekanntmachung zu den Pfändungsfreigren 2025 nach § 850c ZPO -Pfändungsfreigrenzenbekanntmachung 2025, BGBI. I Nr. 110 vom 11. April 2025 / Geltung ab 01.07.2025)                                                                                            Grote/Zamaitat</t>
  </si>
  <si>
    <t>alles über 4.766,99 € ist pfändbar:</t>
  </si>
  <si>
    <t>abzgl. Sockelfreibetrag (1.555,00 €) für den Schuldner selbst:</t>
  </si>
  <si>
    <t>abzgl. Erhöhungsbetrag (585,23 €) für die 1. Person:</t>
  </si>
  <si>
    <t>abzgl. Erhöhungsbetrag (326,04 €) für die 2. Person:</t>
  </si>
  <si>
    <t>abzgl. Erhöhungsbetrag (326,04 €) für die 3. Person:</t>
  </si>
  <si>
    <t>abzgl. Erhöhungsbetrag (326,04 €) für die 4. Person:</t>
  </si>
  <si>
    <t>abzgl. Erhöhungsbetrag (326,04 €) für die 5. Person:</t>
  </si>
  <si>
    <t>gültig ab 1. Juli 2025 bis 30. Juni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</si>
</sst>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0" xfId="0" applyFont="1"/>
    <xf numFmtId="4" fontId="0" fillId="2" borderId="11" xfId="0" applyNumberFormat="1" applyFill="1" applyBorder="1" applyProtection="1">
      <protection locked="0"/>
    </xf>
    <xf numFmtId="0" fontId="16" fillId="0" borderId="0" xfId="0" applyFont="1"/>
    <xf numFmtId="2" fontId="0" fillId="2" borderId="3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" xfId="0" applyBorder="1" applyProtection="1"/>
    <xf numFmtId="0" fontId="0" fillId="0" borderId="6" xfId="0" applyBorder="1" applyProtection="1"/>
    <xf numFmtId="0" fontId="0" fillId="0" borderId="0" xfId="0" applyProtection="1"/>
    <xf numFmtId="0" fontId="0" fillId="0" borderId="4" xfId="0" applyBorder="1" applyProtection="1"/>
    <xf numFmtId="0" fontId="0" fillId="0" borderId="10" xfId="0" applyBorder="1" applyProtection="1"/>
    <xf numFmtId="0" fontId="0" fillId="0" borderId="0" xfId="0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0" fillId="0" borderId="0" xfId="0" applyFont="1" applyProtection="1"/>
    <xf numFmtId="0" fontId="6" fillId="0" borderId="0" xfId="0" applyFont="1" applyProtection="1"/>
    <xf numFmtId="0" fontId="1" fillId="0" borderId="0" xfId="0" applyFont="1" applyProtection="1"/>
    <xf numFmtId="0" fontId="7" fillId="0" borderId="0" xfId="0" applyFont="1" applyProtection="1"/>
    <xf numFmtId="2" fontId="17" fillId="0" borderId="0" xfId="0" applyNumberFormat="1" applyFont="1" applyAlignment="1" applyProtection="1">
      <alignment horizontal="right"/>
    </xf>
    <xf numFmtId="0" fontId="10" fillId="0" borderId="9" xfId="0" applyFont="1" applyBorder="1" applyProtection="1"/>
    <xf numFmtId="4" fontId="5" fillId="0" borderId="0" xfId="0" applyNumberFormat="1" applyFont="1" applyAlignment="1" applyProtection="1">
      <alignment horizontal="right"/>
      <protection hidden="1"/>
    </xf>
    <xf numFmtId="3" fontId="0" fillId="0" borderId="0" xfId="0" applyNumberFormat="1" applyFont="1" applyProtection="1">
      <protection hidden="1"/>
    </xf>
    <xf numFmtId="4" fontId="0" fillId="0" borderId="0" xfId="0" applyNumberFormat="1" applyFill="1" applyProtection="1">
      <protection hidden="1"/>
    </xf>
    <xf numFmtId="2" fontId="0" fillId="0" borderId="0" xfId="0" applyNumberFormat="1" applyProtection="1">
      <protection hidden="1"/>
    </xf>
    <xf numFmtId="4" fontId="0" fillId="0" borderId="0" xfId="0" applyNumberFormat="1" applyProtection="1">
      <protection hidden="1"/>
    </xf>
    <xf numFmtId="4" fontId="6" fillId="0" borderId="0" xfId="0" applyNumberFormat="1" applyFont="1" applyAlignment="1" applyProtection="1">
      <alignment horizontal="right"/>
      <protection hidden="1"/>
    </xf>
    <xf numFmtId="4" fontId="1" fillId="0" borderId="0" xfId="0" applyNumberFormat="1" applyFont="1" applyProtection="1">
      <protection hidden="1"/>
    </xf>
    <xf numFmtId="4" fontId="7" fillId="0" borderId="0" xfId="0" applyNumberFormat="1" applyFont="1" applyProtection="1">
      <protection hidden="1"/>
    </xf>
    <xf numFmtId="0" fontId="8" fillId="0" borderId="25" xfId="0" applyFont="1" applyBorder="1" applyAlignment="1" applyProtection="1">
      <alignment horizontal="center" vertical="center" wrapText="1"/>
    </xf>
    <xf numFmtId="0" fontId="8" fillId="0" borderId="26" xfId="0" applyFont="1" applyBorder="1" applyAlignment="1" applyProtection="1">
      <alignment horizontal="center" vertical="center" wrapText="1"/>
    </xf>
    <xf numFmtId="0" fontId="8" fillId="0" borderId="27" xfId="0" applyFont="1" applyBorder="1" applyAlignment="1" applyProtection="1">
      <alignment horizontal="center" vertical="center" wrapText="1"/>
    </xf>
    <xf numFmtId="0" fontId="8" fillId="0" borderId="28" xfId="0" applyFont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18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15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horizontal="center"/>
    </xf>
    <xf numFmtId="0" fontId="10" fillId="0" borderId="0" xfId="0" applyFont="1" applyAlignment="1" applyProtection="1">
      <alignment horizontal="left"/>
    </xf>
    <xf numFmtId="0" fontId="15" fillId="0" borderId="13" xfId="0" applyFont="1" applyBorder="1" applyAlignment="1" applyProtection="1">
      <alignment horizontal="left" vertical="center" wrapText="1"/>
    </xf>
    <xf numFmtId="0" fontId="15" fillId="0" borderId="21" xfId="0" applyFont="1" applyBorder="1" applyAlignment="1" applyProtection="1">
      <alignment horizontal="left" vertical="center" wrapText="1"/>
    </xf>
    <xf numFmtId="0" fontId="15" fillId="0" borderId="22" xfId="0" applyFont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49" fontId="0" fillId="3" borderId="7" xfId="0" applyNumberFormat="1" applyFill="1" applyBorder="1" applyAlignment="1" applyProtection="1">
      <alignment horizontal="left"/>
      <protection locked="0"/>
    </xf>
    <xf numFmtId="49" fontId="0" fillId="3" borderId="8" xfId="0" applyNumberForma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10" fillId="0" borderId="16" xfId="0" applyFont="1" applyBorder="1" applyAlignment="1" applyProtection="1">
      <alignment horizontal="left"/>
    </xf>
    <xf numFmtId="0" fontId="10" fillId="0" borderId="17" xfId="0" applyFont="1" applyBorder="1" applyAlignment="1" applyProtection="1">
      <alignment horizontal="left"/>
    </xf>
    <xf numFmtId="0" fontId="10" fillId="0" borderId="18" xfId="0" applyFont="1" applyBorder="1" applyAlignment="1" applyProtection="1">
      <alignment horizontal="left"/>
    </xf>
    <xf numFmtId="0" fontId="0" fillId="3" borderId="12" xfId="0" applyFill="1" applyBorder="1" applyAlignment="1" applyProtection="1">
      <alignment horizontal="left"/>
      <protection locked="0"/>
    </xf>
    <xf numFmtId="0" fontId="0" fillId="3" borderId="19" xfId="0" applyFill="1" applyBorder="1" applyAlignment="1" applyProtection="1">
      <alignment horizontal="left"/>
      <protection locked="0"/>
    </xf>
    <xf numFmtId="0" fontId="0" fillId="3" borderId="20" xfId="0" applyFill="1" applyBorder="1" applyAlignment="1" applyProtection="1">
      <alignment horizontal="left"/>
      <protection locked="0"/>
    </xf>
    <xf numFmtId="0" fontId="0" fillId="3" borderId="13" xfId="0" applyFill="1" applyBorder="1" applyAlignment="1" applyProtection="1">
      <alignment horizontal="left"/>
      <protection locked="0"/>
    </xf>
    <xf numFmtId="0" fontId="0" fillId="3" borderId="21" xfId="0" applyFill="1" applyBorder="1" applyAlignment="1" applyProtection="1">
      <alignment horizontal="left"/>
      <protection locked="0"/>
    </xf>
    <xf numFmtId="0" fontId="0" fillId="3" borderId="22" xfId="0" applyFill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23" xfId="0" applyFill="1" applyBorder="1" applyAlignment="1" applyProtection="1">
      <alignment horizontal="left"/>
      <protection locked="0"/>
    </xf>
    <xf numFmtId="0" fontId="0" fillId="3" borderId="24" xfId="0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zoomScale="115" zoomScaleNormal="115" workbookViewId="0">
      <selection activeCell="B5" sqref="B5:C5"/>
    </sheetView>
  </sheetViews>
  <sheetFormatPr baseColWidth="10" defaultRowHeight="15" x14ac:dyDescent="0.25"/>
  <cols>
    <col min="2" max="2" width="34.85546875" customWidth="1"/>
    <col min="3" max="3" width="4.28515625" customWidth="1"/>
    <col min="4" max="4" width="8.7109375" customWidth="1"/>
    <col min="5" max="5" width="14.140625" bestFit="1" customWidth="1"/>
    <col min="6" max="6" width="3.28515625" bestFit="1" customWidth="1"/>
  </cols>
  <sheetData>
    <row r="1" spans="1:7" x14ac:dyDescent="0.25">
      <c r="A1" s="28" t="s">
        <v>11</v>
      </c>
      <c r="B1" s="29"/>
      <c r="C1" s="29"/>
      <c r="D1" s="29"/>
      <c r="E1" s="29"/>
      <c r="F1" s="30"/>
    </row>
    <row r="2" spans="1:7" ht="26.45" customHeight="1" thickBot="1" x14ac:dyDescent="0.3">
      <c r="A2" s="31"/>
      <c r="B2" s="32"/>
      <c r="C2" s="32"/>
      <c r="D2" s="32"/>
      <c r="E2" s="32"/>
      <c r="F2" s="33"/>
    </row>
    <row r="3" spans="1:7" ht="6.6" customHeight="1" x14ac:dyDescent="0.25">
      <c r="A3" s="66"/>
      <c r="B3" s="66"/>
      <c r="C3" s="66"/>
      <c r="D3" s="66"/>
      <c r="E3" s="66"/>
      <c r="F3" s="66"/>
    </row>
    <row r="4" spans="1:7" ht="18.600000000000001" customHeight="1" thickBot="1" x14ac:dyDescent="0.3">
      <c r="A4" s="39" t="s">
        <v>38</v>
      </c>
      <c r="B4" s="39"/>
      <c r="C4" s="39"/>
      <c r="D4" s="39"/>
      <c r="E4" s="39"/>
      <c r="F4" s="39"/>
    </row>
    <row r="5" spans="1:7" x14ac:dyDescent="0.25">
      <c r="A5" s="7" t="s">
        <v>12</v>
      </c>
      <c r="B5" s="49"/>
      <c r="C5" s="50"/>
      <c r="D5" s="40"/>
      <c r="E5" s="40"/>
      <c r="F5" s="40"/>
      <c r="G5" s="3"/>
    </row>
    <row r="6" spans="1:7" ht="15.75" thickBot="1" x14ac:dyDescent="0.3">
      <c r="A6" s="8" t="s">
        <v>13</v>
      </c>
      <c r="B6" s="51"/>
      <c r="C6" s="52"/>
      <c r="D6" s="41"/>
      <c r="E6" s="41"/>
      <c r="F6" s="41"/>
    </row>
    <row r="7" spans="1:7" x14ac:dyDescent="0.25">
      <c r="A7" s="43"/>
      <c r="B7" s="43"/>
      <c r="C7" s="43"/>
      <c r="D7" s="43"/>
      <c r="E7" s="43"/>
      <c r="F7" s="43"/>
    </row>
    <row r="8" spans="1:7" ht="15.75" x14ac:dyDescent="0.25">
      <c r="A8" s="42" t="s">
        <v>1</v>
      </c>
      <c r="B8" s="42"/>
      <c r="C8" s="42"/>
      <c r="D8" s="42"/>
      <c r="E8" s="42"/>
      <c r="F8" s="42"/>
    </row>
    <row r="9" spans="1:7" ht="16.5" thickBot="1" x14ac:dyDescent="0.3">
      <c r="A9" s="56"/>
      <c r="B9" s="56"/>
      <c r="C9" s="56"/>
      <c r="D9" s="56"/>
      <c r="E9" s="56"/>
      <c r="F9" s="56"/>
    </row>
    <row r="10" spans="1:7" ht="15.75" thickBot="1" x14ac:dyDescent="0.3">
      <c r="A10" s="11"/>
      <c r="B10" s="57" t="s">
        <v>7</v>
      </c>
      <c r="C10" s="58"/>
      <c r="D10" s="59"/>
      <c r="E10" s="19" t="s">
        <v>18</v>
      </c>
      <c r="F10" s="9"/>
    </row>
    <row r="11" spans="1:7" x14ac:dyDescent="0.25">
      <c r="A11" s="7" t="s">
        <v>2</v>
      </c>
      <c r="B11" s="60"/>
      <c r="C11" s="61"/>
      <c r="D11" s="62"/>
      <c r="E11" s="4"/>
      <c r="F11" s="9" t="s">
        <v>17</v>
      </c>
    </row>
    <row r="12" spans="1:7" x14ac:dyDescent="0.25">
      <c r="A12" s="10" t="s">
        <v>4</v>
      </c>
      <c r="B12" s="63"/>
      <c r="C12" s="64"/>
      <c r="D12" s="65"/>
      <c r="E12" s="5"/>
      <c r="F12" s="9" t="s">
        <v>17</v>
      </c>
    </row>
    <row r="13" spans="1:7" x14ac:dyDescent="0.25">
      <c r="A13" s="10" t="s">
        <v>3</v>
      </c>
      <c r="B13" s="63"/>
      <c r="C13" s="64"/>
      <c r="D13" s="65"/>
      <c r="E13" s="5"/>
      <c r="F13" s="9" t="s">
        <v>17</v>
      </c>
    </row>
    <row r="14" spans="1:7" x14ac:dyDescent="0.25">
      <c r="A14" s="10" t="s">
        <v>5</v>
      </c>
      <c r="B14" s="63"/>
      <c r="C14" s="64"/>
      <c r="D14" s="65"/>
      <c r="E14" s="5"/>
      <c r="F14" s="9" t="s">
        <v>17</v>
      </c>
    </row>
    <row r="15" spans="1:7" ht="15.75" thickBot="1" x14ac:dyDescent="0.3">
      <c r="A15" s="8" t="s">
        <v>6</v>
      </c>
      <c r="B15" s="67"/>
      <c r="C15" s="68"/>
      <c r="D15" s="69"/>
      <c r="E15" s="6"/>
      <c r="F15" s="9" t="s">
        <v>17</v>
      </c>
    </row>
    <row r="16" spans="1:7" ht="15.75" thickBot="1" x14ac:dyDescent="0.3">
      <c r="A16" s="43"/>
      <c r="B16" s="43"/>
      <c r="C16" s="43"/>
      <c r="D16" s="43"/>
      <c r="E16" s="43"/>
      <c r="F16" s="43"/>
    </row>
    <row r="17" spans="1:6" ht="16.5" thickBot="1" x14ac:dyDescent="0.3">
      <c r="A17" s="36" t="s">
        <v>16</v>
      </c>
      <c r="B17" s="36"/>
      <c r="C17" s="36"/>
      <c r="D17" s="37"/>
      <c r="E17" s="2"/>
      <c r="F17" s="12" t="s">
        <v>0</v>
      </c>
    </row>
    <row r="18" spans="1:6" x14ac:dyDescent="0.25">
      <c r="A18" s="43"/>
      <c r="B18" s="43"/>
      <c r="C18" s="43"/>
      <c r="D18" s="43"/>
      <c r="E18" s="43"/>
      <c r="F18" s="43"/>
    </row>
    <row r="19" spans="1:6" x14ac:dyDescent="0.25">
      <c r="A19" s="38" t="s">
        <v>31</v>
      </c>
      <c r="B19" s="38"/>
      <c r="C19" s="38"/>
      <c r="D19" s="38"/>
      <c r="E19" s="22">
        <f>IF(E17&gt;4766.99,E17-4573.1,0)</f>
        <v>0</v>
      </c>
      <c r="F19" s="13" t="s">
        <v>0</v>
      </c>
    </row>
    <row r="20" spans="1:6" x14ac:dyDescent="0.25">
      <c r="A20" s="43"/>
      <c r="B20" s="43"/>
      <c r="C20" s="43"/>
      <c r="D20" s="43"/>
      <c r="E20" s="43"/>
      <c r="F20" s="43"/>
    </row>
    <row r="21" spans="1:6" x14ac:dyDescent="0.25">
      <c r="A21" s="34" t="s">
        <v>28</v>
      </c>
      <c r="B21" s="34"/>
      <c r="C21" s="34"/>
      <c r="D21" s="34"/>
      <c r="E21" s="20">
        <f>E17-E19</f>
        <v>0</v>
      </c>
      <c r="F21" s="13" t="s">
        <v>0</v>
      </c>
    </row>
    <row r="22" spans="1:6" x14ac:dyDescent="0.25">
      <c r="A22" s="34" t="s">
        <v>8</v>
      </c>
      <c r="B22" s="34"/>
      <c r="C22" s="34"/>
      <c r="D22" s="34"/>
      <c r="E22" s="21">
        <f>ROUNDDOWN(E21,-1)</f>
        <v>0</v>
      </c>
      <c r="F22" s="14" t="s">
        <v>0</v>
      </c>
    </row>
    <row r="23" spans="1:6" x14ac:dyDescent="0.25">
      <c r="A23" s="43"/>
      <c r="B23" s="43"/>
      <c r="C23" s="43"/>
      <c r="D23" s="43"/>
      <c r="E23" s="43"/>
      <c r="F23" s="43"/>
    </row>
    <row r="24" spans="1:6" x14ac:dyDescent="0.25">
      <c r="A24" s="34" t="s">
        <v>32</v>
      </c>
      <c r="B24" s="34"/>
      <c r="C24" s="34"/>
      <c r="D24" s="34"/>
      <c r="E24" s="22">
        <f>IF(E22&lt;&gt;0,1555,0)</f>
        <v>0</v>
      </c>
      <c r="F24" s="12" t="s">
        <v>0</v>
      </c>
    </row>
    <row r="25" spans="1:6" x14ac:dyDescent="0.25">
      <c r="A25" s="34" t="s">
        <v>33</v>
      </c>
      <c r="B25" s="34"/>
      <c r="C25" s="34"/>
      <c r="D25" s="34"/>
      <c r="E25" s="23">
        <f>IF(E11&lt;&gt;0,585.23*E11/100,0)</f>
        <v>0</v>
      </c>
      <c r="F25" s="9" t="s">
        <v>0</v>
      </c>
    </row>
    <row r="26" spans="1:6" x14ac:dyDescent="0.25">
      <c r="A26" s="34" t="s">
        <v>34</v>
      </c>
      <c r="B26" s="34"/>
      <c r="C26" s="34"/>
      <c r="D26" s="34"/>
      <c r="E26" s="23">
        <f>IF(E12&lt;&gt;0,326.04*E12/100,0)</f>
        <v>0</v>
      </c>
      <c r="F26" s="9" t="s">
        <v>0</v>
      </c>
    </row>
    <row r="27" spans="1:6" x14ac:dyDescent="0.25">
      <c r="A27" s="34" t="s">
        <v>35</v>
      </c>
      <c r="B27" s="34"/>
      <c r="C27" s="34"/>
      <c r="D27" s="34"/>
      <c r="E27" s="23">
        <f>IF(E13&lt;&gt;0,326.04*E13/100,0)</f>
        <v>0</v>
      </c>
      <c r="F27" s="9" t="s">
        <v>0</v>
      </c>
    </row>
    <row r="28" spans="1:6" x14ac:dyDescent="0.25">
      <c r="A28" s="34" t="s">
        <v>36</v>
      </c>
      <c r="B28" s="34"/>
      <c r="C28" s="34"/>
      <c r="D28" s="34"/>
      <c r="E28" s="23">
        <f>IF(E14&lt;&gt;0,326.04*E14/100,0)</f>
        <v>0</v>
      </c>
      <c r="F28" s="9" t="s">
        <v>0</v>
      </c>
    </row>
    <row r="29" spans="1:6" x14ac:dyDescent="0.25">
      <c r="A29" s="34" t="s">
        <v>37</v>
      </c>
      <c r="B29" s="34"/>
      <c r="C29" s="34"/>
      <c r="D29" s="34"/>
      <c r="E29" s="23">
        <f>IF(E15&lt;&gt;0,326.04*E15/100,0)</f>
        <v>0</v>
      </c>
      <c r="F29" s="9" t="s">
        <v>0</v>
      </c>
    </row>
    <row r="30" spans="1:6" x14ac:dyDescent="0.25">
      <c r="A30" s="43"/>
      <c r="B30" s="43"/>
      <c r="C30" s="43"/>
      <c r="D30" s="43"/>
      <c r="E30" s="43"/>
      <c r="F30" s="43"/>
    </row>
    <row r="31" spans="1:6" x14ac:dyDescent="0.25">
      <c r="A31" s="34" t="s">
        <v>9</v>
      </c>
      <c r="B31" s="34"/>
      <c r="C31" s="34"/>
      <c r="D31" s="34"/>
      <c r="E31" s="24">
        <f>SUM(E24:E29)</f>
        <v>0</v>
      </c>
      <c r="F31" s="9" t="s">
        <v>0</v>
      </c>
    </row>
    <row r="32" spans="1:6" x14ac:dyDescent="0.25">
      <c r="A32" s="43"/>
      <c r="B32" s="43"/>
      <c r="C32" s="43"/>
      <c r="D32" s="43"/>
      <c r="E32" s="43"/>
      <c r="F32" s="43"/>
    </row>
    <row r="33" spans="1:6" s="1" customFormat="1" x14ac:dyDescent="0.25">
      <c r="A33" s="35" t="s">
        <v>26</v>
      </c>
      <c r="B33" s="35"/>
      <c r="C33" s="35"/>
      <c r="D33" s="35"/>
      <c r="E33" s="25" t="str">
        <f>IF(E31&lt;E22,E22-E31,"nein")</f>
        <v>nein</v>
      </c>
      <c r="F33" s="15" t="s">
        <v>0</v>
      </c>
    </row>
    <row r="34" spans="1:6" x14ac:dyDescent="0.25">
      <c r="A34" s="43"/>
      <c r="B34" s="43"/>
      <c r="C34" s="43"/>
      <c r="D34" s="43"/>
      <c r="E34" s="43"/>
      <c r="F34" s="43"/>
    </row>
    <row r="35" spans="1:6" x14ac:dyDescent="0.25">
      <c r="A35" s="55" t="s">
        <v>29</v>
      </c>
      <c r="B35" s="55"/>
      <c r="C35" s="55"/>
      <c r="D35" s="55"/>
      <c r="E35" s="55"/>
      <c r="F35" s="55"/>
    </row>
    <row r="36" spans="1:6" x14ac:dyDescent="0.25">
      <c r="A36" s="34" t="s">
        <v>27</v>
      </c>
      <c r="B36" s="34"/>
      <c r="C36" s="34"/>
      <c r="D36" s="34"/>
      <c r="E36" s="23">
        <f>IF(E33&lt;&gt;"nein",E33*3/10,0)</f>
        <v>0</v>
      </c>
      <c r="F36" s="9" t="s">
        <v>0</v>
      </c>
    </row>
    <row r="37" spans="1:6" x14ac:dyDescent="0.25">
      <c r="A37" s="44" t="s">
        <v>19</v>
      </c>
      <c r="B37" s="44"/>
      <c r="C37" s="18">
        <f>E11/100</f>
        <v>0</v>
      </c>
      <c r="D37" s="9" t="s">
        <v>24</v>
      </c>
      <c r="E37" s="23">
        <f>IF(E33&lt;&gt;"nein",E33*2/10*E11/100,0)</f>
        <v>0</v>
      </c>
      <c r="F37" s="9" t="s">
        <v>0</v>
      </c>
    </row>
    <row r="38" spans="1:6" x14ac:dyDescent="0.25">
      <c r="A38" s="44" t="s">
        <v>20</v>
      </c>
      <c r="B38" s="44"/>
      <c r="C38" s="18">
        <f t="shared" ref="C38:C41" si="0">E12/100</f>
        <v>0</v>
      </c>
      <c r="D38" s="9" t="s">
        <v>25</v>
      </c>
      <c r="E38" s="23">
        <f>IF(E33&lt;&gt;"nein",E33*1/10*E12/100,0)</f>
        <v>0</v>
      </c>
      <c r="F38" s="9" t="s">
        <v>0</v>
      </c>
    </row>
    <row r="39" spans="1:6" x14ac:dyDescent="0.25">
      <c r="A39" s="44" t="s">
        <v>21</v>
      </c>
      <c r="B39" s="44"/>
      <c r="C39" s="18">
        <f t="shared" si="0"/>
        <v>0</v>
      </c>
      <c r="D39" s="9" t="s">
        <v>25</v>
      </c>
      <c r="E39" s="23">
        <f>IF(E33&lt;&gt;"nein",E33*1/10*E13/100,0)</f>
        <v>0</v>
      </c>
      <c r="F39" s="9" t="s">
        <v>0</v>
      </c>
    </row>
    <row r="40" spans="1:6" x14ac:dyDescent="0.25">
      <c r="A40" s="44" t="s">
        <v>22</v>
      </c>
      <c r="B40" s="44"/>
      <c r="C40" s="18">
        <f t="shared" si="0"/>
        <v>0</v>
      </c>
      <c r="D40" s="9" t="s">
        <v>25</v>
      </c>
      <c r="E40" s="23">
        <f>IF(E33&lt;&gt;"nein",E33*1/10*E14/100,0)</f>
        <v>0</v>
      </c>
      <c r="F40" s="9" t="s">
        <v>0</v>
      </c>
    </row>
    <row r="41" spans="1:6" x14ac:dyDescent="0.25">
      <c r="A41" s="44" t="s">
        <v>23</v>
      </c>
      <c r="B41" s="44"/>
      <c r="C41" s="18">
        <f t="shared" si="0"/>
        <v>0</v>
      </c>
      <c r="D41" s="9" t="s">
        <v>25</v>
      </c>
      <c r="E41" s="23">
        <f>IF(E33&lt;&gt;"nein",E33*1/10*E15/100,0)</f>
        <v>0</v>
      </c>
      <c r="F41" s="9" t="s">
        <v>0</v>
      </c>
    </row>
    <row r="42" spans="1:6" x14ac:dyDescent="0.25">
      <c r="A42" s="43"/>
      <c r="B42" s="43"/>
      <c r="C42" s="43"/>
      <c r="D42" s="43"/>
      <c r="E42" s="43"/>
      <c r="F42" s="43"/>
    </row>
    <row r="43" spans="1:6" x14ac:dyDescent="0.25">
      <c r="A43" s="34" t="s">
        <v>14</v>
      </c>
      <c r="B43" s="34"/>
      <c r="C43" s="34"/>
      <c r="D43" s="34"/>
      <c r="E43" s="24">
        <f>IF(E33&lt;&gt;"nein",SUM(E36:E41),0)</f>
        <v>0</v>
      </c>
      <c r="F43" s="9" t="s">
        <v>0</v>
      </c>
    </row>
    <row r="44" spans="1:6" x14ac:dyDescent="0.25">
      <c r="A44" s="43"/>
      <c r="B44" s="43"/>
      <c r="C44" s="43"/>
      <c r="D44" s="43"/>
      <c r="E44" s="43"/>
      <c r="F44" s="43"/>
    </row>
    <row r="45" spans="1:6" x14ac:dyDescent="0.25">
      <c r="A45" s="53" t="s">
        <v>15</v>
      </c>
      <c r="B45" s="53"/>
      <c r="C45" s="53"/>
      <c r="D45" s="53"/>
      <c r="E45" s="26">
        <f>IF(E33&gt;0,E31+E43,0)</f>
        <v>0</v>
      </c>
      <c r="F45" s="16" t="s">
        <v>0</v>
      </c>
    </row>
    <row r="46" spans="1:6" x14ac:dyDescent="0.25">
      <c r="A46" s="43"/>
      <c r="B46" s="43"/>
      <c r="C46" s="43"/>
      <c r="D46" s="43"/>
      <c r="E46" s="43"/>
      <c r="F46" s="43"/>
    </row>
    <row r="47" spans="1:6" ht="18.75" x14ac:dyDescent="0.3">
      <c r="A47" s="54" t="s">
        <v>10</v>
      </c>
      <c r="B47" s="54"/>
      <c r="C47" s="54"/>
      <c r="D47" s="54"/>
      <c r="E47" s="27">
        <f>IF(E33&lt;&gt;"nein",E33-E43+E19,0)</f>
        <v>0</v>
      </c>
      <c r="F47" s="17" t="s">
        <v>0</v>
      </c>
    </row>
    <row r="48" spans="1:6" x14ac:dyDescent="0.25">
      <c r="A48" s="43"/>
      <c r="B48" s="43"/>
      <c r="C48" s="43"/>
      <c r="D48" s="43"/>
      <c r="E48" s="43"/>
      <c r="F48" s="43"/>
    </row>
    <row r="49" spans="1:6" ht="25.15" customHeight="1" x14ac:dyDescent="0.25">
      <c r="A49" s="45" t="s">
        <v>30</v>
      </c>
      <c r="B49" s="46"/>
      <c r="C49" s="46"/>
      <c r="D49" s="46"/>
      <c r="E49" s="46"/>
      <c r="F49" s="47"/>
    </row>
    <row r="50" spans="1:6" x14ac:dyDescent="0.25">
      <c r="A50" s="48"/>
      <c r="B50" s="48"/>
      <c r="C50" s="48"/>
      <c r="D50" s="48"/>
      <c r="E50" s="48"/>
      <c r="F50" s="48"/>
    </row>
    <row r="51" spans="1:6" x14ac:dyDescent="0.25">
      <c r="A51" s="48"/>
      <c r="B51" s="48"/>
      <c r="C51" s="48"/>
      <c r="D51" s="48"/>
      <c r="E51" s="48"/>
      <c r="F51" s="48"/>
    </row>
  </sheetData>
  <sheetProtection algorithmName="SHA-512" hashValue="BNfUuNVcBXSp3M1YovyX6GA/+upblv9VgGriGd9aHYxf2n8sFpuXb7flufBuG2Fftw7uLiiRwfzNA2pY2w/s3g==" saltValue="EVMqWAErCEp2HCHMYa9yoQ==" spinCount="100000" sheet="1" objects="1" scenarios="1" selectLockedCells="1"/>
  <mergeCells count="52">
    <mergeCell ref="A3:F3"/>
    <mergeCell ref="A37:B37"/>
    <mergeCell ref="A38:B38"/>
    <mergeCell ref="A39:B39"/>
    <mergeCell ref="A40:B40"/>
    <mergeCell ref="B14:D14"/>
    <mergeCell ref="B15:D15"/>
    <mergeCell ref="A32:F32"/>
    <mergeCell ref="A34:F34"/>
    <mergeCell ref="A36:D36"/>
    <mergeCell ref="A16:F16"/>
    <mergeCell ref="A18:F18"/>
    <mergeCell ref="A20:F20"/>
    <mergeCell ref="A23:F23"/>
    <mergeCell ref="A48:F48"/>
    <mergeCell ref="A49:F49"/>
    <mergeCell ref="A50:F50"/>
    <mergeCell ref="A51:F51"/>
    <mergeCell ref="B5:C5"/>
    <mergeCell ref="B6:C6"/>
    <mergeCell ref="A45:D45"/>
    <mergeCell ref="A47:D47"/>
    <mergeCell ref="A46:F46"/>
    <mergeCell ref="A35:F35"/>
    <mergeCell ref="A7:F7"/>
    <mergeCell ref="A9:F9"/>
    <mergeCell ref="B10:D10"/>
    <mergeCell ref="B11:D11"/>
    <mergeCell ref="B12:D12"/>
    <mergeCell ref="B13:D13"/>
    <mergeCell ref="A42:F42"/>
    <mergeCell ref="A44:F44"/>
    <mergeCell ref="A43:D43"/>
    <mergeCell ref="A29:D29"/>
    <mergeCell ref="A30:F30"/>
    <mergeCell ref="A41:B41"/>
    <mergeCell ref="A1:F2"/>
    <mergeCell ref="A31:D31"/>
    <mergeCell ref="A33:D33"/>
    <mergeCell ref="A17:D17"/>
    <mergeCell ref="A22:D22"/>
    <mergeCell ref="A24:D24"/>
    <mergeCell ref="A25:D25"/>
    <mergeCell ref="A26:D26"/>
    <mergeCell ref="A27:D27"/>
    <mergeCell ref="A28:D28"/>
    <mergeCell ref="A19:D19"/>
    <mergeCell ref="A21:D21"/>
    <mergeCell ref="A4:F4"/>
    <mergeCell ref="D5:F5"/>
    <mergeCell ref="D6:F6"/>
    <mergeCell ref="A8:F8"/>
  </mergeCells>
  <dataValidations count="1">
    <dataValidation type="list" allowBlank="1" showInputMessage="1" showErrorMessage="1" sqref="E11:E15" xr:uid="{00000000-0002-0000-0000-000000000000}">
      <formula1>Berücksichtigung</formula1>
    </dataValidation>
  </dataValidations>
  <pageMargins left="0.70866141732283472" right="0.70866141732283472" top="0.39370078740157483" bottom="0.39370078740157483" header="0.31496062992125984" footer="0.31496062992125984"/>
  <pageSetup paperSize="9" orientation="portrait" r:id="rId1"/>
  <headerFooter>
    <oddFooter>&amp;CDatum: &amp;D&amp;RGrote / Zamaitat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teilweise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Zamaitat Andreas</cp:lastModifiedBy>
  <cp:lastPrinted>2021-05-25T11:42:07Z</cp:lastPrinted>
  <dcterms:created xsi:type="dcterms:W3CDTF">2017-04-25T08:13:18Z</dcterms:created>
  <dcterms:modified xsi:type="dcterms:W3CDTF">2025-06-19T08:57:42Z</dcterms:modified>
</cp:coreProperties>
</file>